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HARED\FUNCOM UNIT\JURIDIC &amp; LEGAL\Concursos publics\Concurs agencia telemarketing\2026-27\"/>
    </mc:Choice>
  </mc:AlternateContent>
  <workbookProtection lockStructure="1"/>
  <bookViews>
    <workbookView xWindow="0" yWindow="0" windowWidth="23040" windowHeight="9936" tabRatio="714"/>
  </bookViews>
  <sheets>
    <sheet name="Taula Lot 2" sheetId="1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" i="12" l="1"/>
  <c r="E11" i="12"/>
  <c r="F11" i="12"/>
  <c r="G11" i="12"/>
  <c r="M20" i="12" l="1"/>
  <c r="M18" i="12"/>
  <c r="M17" i="12"/>
  <c r="L10" i="12"/>
  <c r="H10" i="12"/>
  <c r="L9" i="12"/>
  <c r="H9" i="12"/>
  <c r="L8" i="12"/>
  <c r="H8" i="12"/>
  <c r="L7" i="12"/>
  <c r="H7" i="12"/>
  <c r="M7" i="12" s="1"/>
  <c r="L6" i="12"/>
  <c r="H6" i="12"/>
  <c r="L5" i="12"/>
  <c r="H5" i="12"/>
  <c r="M24" i="12" l="1"/>
  <c r="M10" i="12"/>
  <c r="L11" i="12"/>
  <c r="H11" i="12"/>
  <c r="M11" i="12" s="1"/>
  <c r="M8" i="12"/>
  <c r="M6" i="12"/>
  <c r="M5" i="12"/>
  <c r="M9" i="12"/>
</calcChain>
</file>

<file path=xl/sharedStrings.xml><?xml version="1.0" encoding="utf-8"?>
<sst xmlns="http://schemas.openxmlformats.org/spreadsheetml/2006/main" count="43" uniqueCount="42">
  <si>
    <t>Total</t>
  </si>
  <si>
    <t>Conversió de lead a soci</t>
  </si>
  <si>
    <t>Increment de quota</t>
  </si>
  <si>
    <t>Donatiu extraordinari</t>
  </si>
  <si>
    <t>Gestió impagats</t>
  </si>
  <si>
    <t>Retenció de baixes</t>
  </si>
  <si>
    <t xml:space="preserve">Reactivació </t>
  </si>
  <si>
    <t>Positiva</t>
  </si>
  <si>
    <t>Positives</t>
  </si>
  <si>
    <t>Cost unitari trucada</t>
  </si>
  <si>
    <t>Cost total</t>
  </si>
  <si>
    <t>Gravació de trucades</t>
  </si>
  <si>
    <t>Tipus de campanya</t>
  </si>
  <si>
    <t>Total cost trucades</t>
  </si>
  <si>
    <t>Trucades estimades per 2026-27</t>
  </si>
  <si>
    <t>Útils</t>
  </si>
  <si>
    <t>Conceptes</t>
  </si>
  <si>
    <t xml:space="preserve">Pressupost total per 2026 i 2027:  100.000€ </t>
  </si>
  <si>
    <t>ALTRES COSTOS</t>
  </si>
  <si>
    <t>Total cost indirecte</t>
  </si>
  <si>
    <t>Costos indirectes mensuals de les trucades</t>
  </si>
  <si>
    <t>Coordinació, gestió base de dades, etc.</t>
  </si>
  <si>
    <t>Integració software de telemarketing amb Salesforce</t>
  </si>
  <si>
    <t>Cost</t>
  </si>
  <si>
    <t>Descripció del concepte</t>
  </si>
  <si>
    <t>Gestió de converses a WhatsApp</t>
  </si>
  <si>
    <t>Informes</t>
  </si>
  <si>
    <t>Enviament d'emails</t>
  </si>
  <si>
    <t>Des de l'IRB Barcelona us facilitaríem unes plantilles en html per a cada una de les campanyes i credencials per enviar en el nostre nom. Es tracta d'enviar emails en el tancament d'algunes trucades, p.e., si no vol atendre la trucada i demana que li enviem informació, si no es refia de la trucada i si està interessat en fer donació però no vol facilitar dades personals ni bancàries per telèfon. Indiqueu el cost inicial de configuració de 3 plantilles tipus en dos idiomes (català  i espanyol) i el cost mensual d'enviament dels emails.</t>
  </si>
  <si>
    <t>Configuració inicial de 3 plantilles en català i 3 en català</t>
  </si>
  <si>
    <t>Configuració inicial</t>
  </si>
  <si>
    <t>Indicar els cost mensual per a la gestió de converses a WhatsApp segons el següents supòsit: 1)  facilitaríem un número connectat a l'API, però no la plataforma de gestió de les converses (BSP o CRM), 2) Facilitarem respostes algunes respostes predefinides per utilitzar a les converses i 3) Es realitzaràn un màxim de 500 converses mensuals.</t>
  </si>
  <si>
    <t>Enviament d'emails (cost mensual)</t>
  </si>
  <si>
    <t>Llicència plataforma de gestió de les converses (cost mensual)</t>
  </si>
  <si>
    <t>Manteniment plataforma (cost mensual)</t>
  </si>
  <si>
    <t>Gestió de les converses (cost mensual)</t>
  </si>
  <si>
    <t>LOT 2: RESTA DE L'ESTAT</t>
  </si>
  <si>
    <t>Negatives</t>
  </si>
  <si>
    <t>Negativa</t>
  </si>
  <si>
    <t>Emplenar les cel·les amb fons blau amb el cost unitari de les trucades</t>
  </si>
  <si>
    <t>Emplenar les cel·les amb fons blau la tarifa mensual del cost indirecte</t>
  </si>
  <si>
    <t>Indicar el cost únic de la integració en la casella de la dreta. Consistiria en que quan l'agent tanqui la trucada les dades dels resultats d'aquesta generin una tasca a a àrea "Activitat" de la ficha de contacte de Salesforce que empleni amb valors als següents camps de la tasca: Assumpte, Relacionat amb, Data de venciment, Tipus, Comentaris i 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</si>
</sst>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6" formatCode="_-* #,##0\ [$€-C0A]_-;\-* #,##0\ [$€-C0A]_-;_-* &quot;-&quot;??\ [$€-C0A]_-;_-@_-"/>
    <numFmt numFmtId="168" formatCode="_-* #,##0_-;\-* #,##0_-;_-* &quot;-&quot;??_-;_-@_-"/>
    <numFmt numFmtId="169" formatCode="_-* #,##0.00\ [$€-C0A]_-;\-* #,##0.00\ [$€-C0A]_-;_-* &quot;-&quot;??\ [$€-C0A]_-;_-@_-"/>
    <numFmt numFmtId="170" formatCode="_-* #,##0\ [$€-403]_-;\-* #,##0\ [$€-403]_-;_-* &quot;-&quot;??\ [$€-403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168" fontId="0" fillId="4" borderId="2" xfId="1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70" fontId="0" fillId="4" borderId="1" xfId="1" applyNumberFormat="1" applyFont="1" applyFill="1" applyBorder="1" applyAlignment="1">
      <alignment horizontal="center"/>
    </xf>
    <xf numFmtId="0" fontId="0" fillId="0" borderId="0" xfId="0" applyFont="1"/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right"/>
    </xf>
    <xf numFmtId="0" fontId="0" fillId="4" borderId="2" xfId="0" applyFont="1" applyFill="1" applyBorder="1" applyAlignment="1">
      <alignment horizontal="right"/>
    </xf>
    <xf numFmtId="0" fontId="5" fillId="0" borderId="0" xfId="0" applyFont="1" applyAlignment="1">
      <alignment horizontal="right"/>
    </xf>
    <xf numFmtId="168" fontId="0" fillId="0" borderId="0" xfId="0" applyNumberFormat="1" applyFont="1"/>
    <xf numFmtId="0" fontId="1" fillId="0" borderId="1" xfId="0" applyFont="1" applyBorder="1" applyAlignment="1">
      <alignment horizontal="center" vertical="center"/>
    </xf>
    <xf numFmtId="170" fontId="0" fillId="4" borderId="1" xfId="0" applyNumberFormat="1" applyFont="1" applyFill="1" applyBorder="1" applyAlignment="1">
      <alignment horizontal="center" vertical="center" wrapText="1"/>
    </xf>
    <xf numFmtId="166" fontId="0" fillId="4" borderId="1" xfId="0" applyNumberFormat="1" applyFont="1" applyFill="1" applyBorder="1" applyAlignment="1">
      <alignment horizontal="center" vertical="center"/>
    </xf>
    <xf numFmtId="166" fontId="1" fillId="5" borderId="1" xfId="0" applyNumberFormat="1" applyFont="1" applyFill="1" applyBorder="1" applyAlignment="1">
      <alignment horizontal="center" vertical="center"/>
    </xf>
    <xf numFmtId="168" fontId="1" fillId="0" borderId="0" xfId="0" applyNumberFormat="1" applyFont="1" applyAlignment="1">
      <alignment vertical="center"/>
    </xf>
    <xf numFmtId="170" fontId="1" fillId="3" borderId="1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68" fontId="0" fillId="4" borderId="4" xfId="1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170" fontId="0" fillId="4" borderId="1" xfId="0" applyNumberFormat="1" applyFont="1" applyFill="1" applyBorder="1" applyAlignment="1">
      <alignment horizontal="center" vertical="center" wrapText="1"/>
    </xf>
    <xf numFmtId="49" fontId="0" fillId="4" borderId="16" xfId="0" applyNumberFormat="1" applyFont="1" applyFill="1" applyBorder="1" applyAlignment="1">
      <alignment horizontal="center" vertical="center" wrapText="1"/>
    </xf>
    <xf numFmtId="49" fontId="0" fillId="4" borderId="17" xfId="0" applyNumberFormat="1" applyFont="1" applyFill="1" applyBorder="1" applyAlignment="1">
      <alignment horizontal="center" vertical="center" wrapText="1"/>
    </xf>
    <xf numFmtId="49" fontId="0" fillId="4" borderId="20" xfId="0" applyNumberFormat="1" applyFont="1" applyFill="1" applyBorder="1" applyAlignment="1">
      <alignment horizontal="center" vertical="center" wrapText="1"/>
    </xf>
    <xf numFmtId="49" fontId="0" fillId="4" borderId="8" xfId="0" applyNumberFormat="1" applyFont="1" applyFill="1" applyBorder="1" applyAlignment="1">
      <alignment horizontal="center" vertical="center" wrapText="1"/>
    </xf>
    <xf numFmtId="49" fontId="0" fillId="4" borderId="0" xfId="0" applyNumberFormat="1" applyFont="1" applyFill="1" applyBorder="1" applyAlignment="1">
      <alignment horizontal="center" vertical="center" wrapText="1"/>
    </xf>
    <xf numFmtId="49" fontId="0" fillId="4" borderId="15" xfId="0" applyNumberFormat="1" applyFont="1" applyFill="1" applyBorder="1" applyAlignment="1">
      <alignment horizontal="center" vertical="center" wrapText="1"/>
    </xf>
    <xf numFmtId="49" fontId="0" fillId="4" borderId="5" xfId="0" applyNumberFormat="1" applyFont="1" applyFill="1" applyBorder="1" applyAlignment="1">
      <alignment horizontal="center" vertical="center" wrapText="1"/>
    </xf>
    <xf numFmtId="49" fontId="0" fillId="4" borderId="9" xfId="0" applyNumberFormat="1" applyFont="1" applyFill="1" applyBorder="1" applyAlignment="1">
      <alignment horizontal="center" vertical="center" wrapText="1"/>
    </xf>
    <xf numFmtId="49" fontId="0" fillId="4" borderId="6" xfId="0" applyNumberFormat="1" applyFont="1" applyFill="1" applyBorder="1" applyAlignment="1">
      <alignment horizontal="center" vertical="center" wrapText="1"/>
    </xf>
    <xf numFmtId="49" fontId="0" fillId="4" borderId="2" xfId="0" applyNumberFormat="1" applyFont="1" applyFill="1" applyBorder="1" applyAlignment="1">
      <alignment horizontal="center" vertical="center" wrapText="1"/>
    </xf>
    <xf numFmtId="49" fontId="0" fillId="4" borderId="4" xfId="0" applyNumberFormat="1" applyFont="1" applyFill="1" applyBorder="1" applyAlignment="1">
      <alignment horizontal="center" vertical="center" wrapText="1"/>
    </xf>
    <xf numFmtId="166" fontId="0" fillId="4" borderId="18" xfId="0" applyNumberFormat="1" applyFont="1" applyFill="1" applyBorder="1" applyAlignment="1">
      <alignment horizontal="center" vertical="center"/>
    </xf>
    <xf numFmtId="166" fontId="0" fillId="4" borderId="21" xfId="0" applyNumberFormat="1" applyFont="1" applyFill="1" applyBorder="1" applyAlignment="1">
      <alignment horizontal="center" vertical="center"/>
    </xf>
    <xf numFmtId="166" fontId="0" fillId="4" borderId="19" xfId="0" applyNumberFormat="1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0" fillId="4" borderId="2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 wrapText="1"/>
    </xf>
    <xf numFmtId="170" fontId="0" fillId="4" borderId="7" xfId="0" applyNumberFormat="1" applyFont="1" applyFill="1" applyBorder="1" applyAlignment="1">
      <alignment horizontal="center" vertical="center" wrapText="1"/>
    </xf>
    <xf numFmtId="170" fontId="0" fillId="4" borderId="14" xfId="0" applyNumberFormat="1" applyFont="1" applyFill="1" applyBorder="1" applyAlignment="1">
      <alignment horizontal="center" vertical="center" wrapText="1"/>
    </xf>
    <xf numFmtId="49" fontId="0" fillId="4" borderId="1" xfId="0" applyNumberFormat="1" applyFont="1" applyFill="1" applyBorder="1" applyAlignment="1">
      <alignment horizontal="center" vertical="center" wrapText="1"/>
    </xf>
    <xf numFmtId="168" fontId="5" fillId="0" borderId="0" xfId="1" applyNumberFormat="1" applyFont="1" applyAlignment="1">
      <alignment horizontal="center"/>
    </xf>
    <xf numFmtId="0" fontId="0" fillId="6" borderId="23" xfId="0" applyFont="1" applyFill="1" applyBorder="1" applyAlignment="1">
      <alignment horizontal="center" vertical="center"/>
    </xf>
    <xf numFmtId="0" fontId="0" fillId="6" borderId="24" xfId="0" applyFont="1" applyFill="1" applyBorder="1" applyAlignment="1">
      <alignment horizontal="center" vertical="center"/>
    </xf>
    <xf numFmtId="0" fontId="0" fillId="6" borderId="4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69" fontId="1" fillId="7" borderId="12" xfId="0" applyNumberFormat="1" applyFont="1" applyFill="1" applyBorder="1" applyAlignment="1" applyProtection="1">
      <alignment horizontal="center"/>
      <protection locked="0"/>
    </xf>
    <xf numFmtId="169" fontId="1" fillId="7" borderId="13" xfId="0" applyNumberFormat="1" applyFont="1" applyFill="1" applyBorder="1" applyAlignment="1" applyProtection="1">
      <alignment horizontal="center"/>
      <protection locked="0"/>
    </xf>
    <xf numFmtId="169" fontId="1" fillId="7" borderId="10" xfId="0" applyNumberFormat="1" applyFont="1" applyFill="1" applyBorder="1" applyAlignment="1" applyProtection="1">
      <alignment vertical="center"/>
      <protection locked="0"/>
    </xf>
    <xf numFmtId="169" fontId="1" fillId="7" borderId="12" xfId="0" applyNumberFormat="1" applyFont="1" applyFill="1" applyBorder="1" applyAlignment="1" applyProtection="1">
      <alignment vertical="center"/>
      <protection locked="0"/>
    </xf>
    <xf numFmtId="169" fontId="1" fillId="7" borderId="13" xfId="0" applyNumberFormat="1" applyFont="1" applyFill="1" applyBorder="1" applyAlignment="1" applyProtection="1">
      <alignment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zoomScaleNormal="100" workbookViewId="0">
      <selection activeCell="A15" sqref="A15:L15"/>
    </sheetView>
  </sheetViews>
  <sheetFormatPr defaultColWidth="11.44140625" defaultRowHeight="14.4" x14ac:dyDescent="0.3"/>
  <cols>
    <col min="1" max="1" width="26" style="7" customWidth="1"/>
    <col min="2" max="2" width="13.5546875" style="7" customWidth="1"/>
    <col min="3" max="3" width="12.109375" style="7" customWidth="1"/>
    <col min="4" max="4" width="9.77734375" style="7" customWidth="1"/>
    <col min="5" max="6" width="10.33203125" style="7" customWidth="1"/>
    <col min="7" max="7" width="10.21875" style="7" customWidth="1"/>
    <col min="8" max="8" width="11.6640625" style="7" customWidth="1"/>
    <col min="9" max="9" width="21.6640625" style="7" bestFit="1" customWidth="1"/>
    <col min="10" max="10" width="15.44140625" style="7" customWidth="1"/>
    <col min="11" max="11" width="14.21875" style="7" customWidth="1"/>
    <col min="12" max="12" width="12" style="7" customWidth="1"/>
    <col min="13" max="13" width="13.5546875" style="7" customWidth="1"/>
    <col min="14" max="16384" width="11.44140625" style="7"/>
  </cols>
  <sheetData>
    <row r="1" spans="1:13" x14ac:dyDescent="0.3">
      <c r="A1" s="4" t="s">
        <v>36</v>
      </c>
      <c r="B1" s="5" t="s">
        <v>17</v>
      </c>
      <c r="C1" s="5"/>
      <c r="D1" s="5"/>
    </row>
    <row r="2" spans="1:13" ht="15" thickBot="1" x14ac:dyDescent="0.35">
      <c r="A2" s="4"/>
      <c r="B2" s="5"/>
      <c r="C2" s="5"/>
      <c r="D2" s="5"/>
    </row>
    <row r="3" spans="1:13" ht="20.399999999999999" customHeight="1" thickBot="1" x14ac:dyDescent="0.35">
      <c r="B3" s="55" t="s">
        <v>9</v>
      </c>
      <c r="C3" s="56"/>
      <c r="D3" s="57" t="s">
        <v>14</v>
      </c>
      <c r="E3" s="57"/>
      <c r="F3" s="57"/>
      <c r="G3" s="57"/>
      <c r="I3" s="42" t="s">
        <v>20</v>
      </c>
      <c r="J3" s="42"/>
      <c r="K3" s="42"/>
      <c r="L3" s="42"/>
      <c r="M3" s="42"/>
    </row>
    <row r="4" spans="1:13" ht="35.4" customHeight="1" x14ac:dyDescent="0.3">
      <c r="A4" s="1" t="s">
        <v>12</v>
      </c>
      <c r="B4" s="8" t="s">
        <v>7</v>
      </c>
      <c r="C4" s="24" t="s">
        <v>38</v>
      </c>
      <c r="D4" s="9" t="s">
        <v>0</v>
      </c>
      <c r="E4" s="10" t="s">
        <v>15</v>
      </c>
      <c r="F4" s="10" t="s">
        <v>8</v>
      </c>
      <c r="G4" s="10" t="s">
        <v>37</v>
      </c>
      <c r="H4" s="11" t="s">
        <v>13</v>
      </c>
      <c r="I4" s="25" t="s">
        <v>21</v>
      </c>
      <c r="J4" s="25" t="s">
        <v>11</v>
      </c>
      <c r="K4" s="25" t="s">
        <v>26</v>
      </c>
      <c r="L4" s="11" t="s">
        <v>19</v>
      </c>
      <c r="M4" s="3" t="s">
        <v>10</v>
      </c>
    </row>
    <row r="5" spans="1:13" x14ac:dyDescent="0.3">
      <c r="A5" s="12" t="s">
        <v>1</v>
      </c>
      <c r="B5" s="61"/>
      <c r="C5" s="61"/>
      <c r="D5" s="23">
        <v>22338</v>
      </c>
      <c r="E5" s="2">
        <v>9538</v>
      </c>
      <c r="F5" s="2">
        <v>359</v>
      </c>
      <c r="G5" s="2">
        <v>9179</v>
      </c>
      <c r="H5" s="6">
        <f t="shared" ref="H5:H10" si="0">(B5*F5)+(C5*G5)</f>
        <v>0</v>
      </c>
      <c r="I5" s="61"/>
      <c r="J5" s="61"/>
      <c r="K5" s="61"/>
      <c r="L5" s="6">
        <f t="shared" ref="L5:L10" si="1">(I5+J5+K5)*24</f>
        <v>0</v>
      </c>
      <c r="M5" s="6">
        <f t="shared" ref="M5:M11" si="2">H5+L5</f>
        <v>0</v>
      </c>
    </row>
    <row r="6" spans="1:13" x14ac:dyDescent="0.3">
      <c r="A6" s="13" t="s">
        <v>2</v>
      </c>
      <c r="B6" s="61"/>
      <c r="C6" s="61"/>
      <c r="D6" s="23">
        <v>720</v>
      </c>
      <c r="E6" s="2">
        <v>333</v>
      </c>
      <c r="F6" s="2">
        <v>166</v>
      </c>
      <c r="G6" s="2">
        <v>166</v>
      </c>
      <c r="H6" s="6">
        <f t="shared" si="0"/>
        <v>0</v>
      </c>
      <c r="I6" s="61"/>
      <c r="J6" s="61"/>
      <c r="K6" s="61"/>
      <c r="L6" s="6">
        <f t="shared" si="1"/>
        <v>0</v>
      </c>
      <c r="M6" s="6">
        <f t="shared" si="2"/>
        <v>0</v>
      </c>
    </row>
    <row r="7" spans="1:13" x14ac:dyDescent="0.3">
      <c r="A7" s="13" t="s">
        <v>3</v>
      </c>
      <c r="B7" s="61"/>
      <c r="C7" s="61"/>
      <c r="D7" s="23">
        <v>2535</v>
      </c>
      <c r="E7" s="2">
        <v>1620</v>
      </c>
      <c r="F7" s="2">
        <v>464</v>
      </c>
      <c r="G7" s="2">
        <v>1156</v>
      </c>
      <c r="H7" s="6">
        <f t="shared" si="0"/>
        <v>0</v>
      </c>
      <c r="I7" s="61"/>
      <c r="J7" s="61"/>
      <c r="K7" s="61"/>
      <c r="L7" s="6">
        <f t="shared" si="1"/>
        <v>0</v>
      </c>
      <c r="M7" s="6">
        <f t="shared" si="2"/>
        <v>0</v>
      </c>
    </row>
    <row r="8" spans="1:13" x14ac:dyDescent="0.3">
      <c r="A8" s="13" t="s">
        <v>4</v>
      </c>
      <c r="B8" s="61"/>
      <c r="C8" s="61"/>
      <c r="D8" s="23">
        <v>261</v>
      </c>
      <c r="E8" s="2">
        <v>77</v>
      </c>
      <c r="F8" s="2">
        <v>60</v>
      </c>
      <c r="G8" s="2">
        <v>17</v>
      </c>
      <c r="H8" s="6">
        <f t="shared" si="0"/>
        <v>0</v>
      </c>
      <c r="I8" s="61"/>
      <c r="J8" s="61"/>
      <c r="K8" s="61"/>
      <c r="L8" s="6">
        <f t="shared" si="1"/>
        <v>0</v>
      </c>
      <c r="M8" s="6">
        <f t="shared" si="2"/>
        <v>0</v>
      </c>
    </row>
    <row r="9" spans="1:13" x14ac:dyDescent="0.3">
      <c r="A9" s="13" t="s">
        <v>5</v>
      </c>
      <c r="B9" s="61"/>
      <c r="C9" s="61"/>
      <c r="D9" s="23">
        <v>14</v>
      </c>
      <c r="E9" s="2">
        <v>11</v>
      </c>
      <c r="F9" s="2">
        <v>6</v>
      </c>
      <c r="G9" s="2">
        <v>6</v>
      </c>
      <c r="H9" s="6">
        <f t="shared" si="0"/>
        <v>0</v>
      </c>
      <c r="I9" s="61"/>
      <c r="J9" s="61"/>
      <c r="K9" s="61"/>
      <c r="L9" s="6">
        <f t="shared" si="1"/>
        <v>0</v>
      </c>
      <c r="M9" s="6">
        <f t="shared" si="2"/>
        <v>0</v>
      </c>
    </row>
    <row r="10" spans="1:13" ht="15" thickBot="1" x14ac:dyDescent="0.35">
      <c r="A10" s="13" t="s">
        <v>6</v>
      </c>
      <c r="B10" s="62"/>
      <c r="C10" s="62"/>
      <c r="D10" s="23">
        <v>395</v>
      </c>
      <c r="E10" s="2">
        <v>170</v>
      </c>
      <c r="F10" s="2">
        <v>35</v>
      </c>
      <c r="G10" s="2">
        <v>135</v>
      </c>
      <c r="H10" s="6">
        <f t="shared" si="0"/>
        <v>0</v>
      </c>
      <c r="I10" s="61"/>
      <c r="J10" s="61"/>
      <c r="K10" s="61"/>
      <c r="L10" s="6">
        <f t="shared" si="1"/>
        <v>0</v>
      </c>
      <c r="M10" s="6">
        <f t="shared" si="2"/>
        <v>0</v>
      </c>
    </row>
    <row r="11" spans="1:13" ht="45" customHeight="1" x14ac:dyDescent="0.3">
      <c r="B11" s="58" t="s">
        <v>39</v>
      </c>
      <c r="C11" s="58"/>
      <c r="D11" s="20">
        <f>SUM(D5:D10)</f>
        <v>26263</v>
      </c>
      <c r="E11" s="20">
        <f>SUM(E5:E10)</f>
        <v>11749</v>
      </c>
      <c r="F11" s="20">
        <f>SUM(F5:F10)</f>
        <v>1090</v>
      </c>
      <c r="G11" s="20">
        <f>SUM(G5:G10)</f>
        <v>10659</v>
      </c>
      <c r="H11" s="21">
        <f>SUM(H5:H10)</f>
        <v>0</v>
      </c>
      <c r="I11" s="59" t="s">
        <v>40</v>
      </c>
      <c r="J11" s="58"/>
      <c r="K11" s="60"/>
      <c r="L11" s="21">
        <f>SUM(L5:L10)</f>
        <v>0</v>
      </c>
      <c r="M11" s="19">
        <f t="shared" si="2"/>
        <v>0</v>
      </c>
    </row>
    <row r="12" spans="1:13" x14ac:dyDescent="0.3">
      <c r="B12" s="14"/>
      <c r="C12" s="14"/>
      <c r="D12" s="14"/>
      <c r="E12" s="54"/>
      <c r="F12" s="54"/>
      <c r="G12" s="54"/>
    </row>
    <row r="14" spans="1:13" x14ac:dyDescent="0.3">
      <c r="E14" s="15"/>
      <c r="F14" s="15"/>
    </row>
    <row r="15" spans="1:13" x14ac:dyDescent="0.3">
      <c r="A15" s="41" t="s">
        <v>18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3"/>
      <c r="M15" s="44" t="s">
        <v>10</v>
      </c>
    </row>
    <row r="16" spans="1:13" ht="43.8" customHeight="1" thickBot="1" x14ac:dyDescent="0.35">
      <c r="A16" s="16" t="s">
        <v>16</v>
      </c>
      <c r="B16" s="46" t="s">
        <v>24</v>
      </c>
      <c r="C16" s="47"/>
      <c r="D16" s="47"/>
      <c r="E16" s="47"/>
      <c r="F16" s="47"/>
      <c r="G16" s="47"/>
      <c r="H16" s="47"/>
      <c r="I16" s="47"/>
      <c r="J16" s="47"/>
      <c r="K16" s="48"/>
      <c r="L16" s="22" t="s">
        <v>23</v>
      </c>
      <c r="M16" s="45"/>
    </row>
    <row r="17" spans="1:13" ht="53.4" customHeight="1" x14ac:dyDescent="0.3">
      <c r="A17" s="17" t="s">
        <v>22</v>
      </c>
      <c r="B17" s="49" t="s">
        <v>41</v>
      </c>
      <c r="C17" s="50"/>
      <c r="D17" s="50"/>
      <c r="E17" s="50"/>
      <c r="F17" s="50"/>
      <c r="G17" s="50"/>
      <c r="H17" s="50"/>
      <c r="I17" s="50"/>
      <c r="J17" s="50"/>
      <c r="K17" s="50"/>
      <c r="L17" s="63"/>
      <c r="M17" s="18">
        <f>L17</f>
        <v>0</v>
      </c>
    </row>
    <row r="18" spans="1:13" ht="79.2" customHeight="1" x14ac:dyDescent="0.3">
      <c r="A18" s="51" t="s">
        <v>27</v>
      </c>
      <c r="B18" s="27" t="s">
        <v>28</v>
      </c>
      <c r="C18" s="28"/>
      <c r="D18" s="28"/>
      <c r="E18" s="28"/>
      <c r="F18" s="28"/>
      <c r="G18" s="28"/>
      <c r="H18" s="28"/>
      <c r="I18" s="28"/>
      <c r="J18" s="53" t="s">
        <v>29</v>
      </c>
      <c r="K18" s="36"/>
      <c r="L18" s="64"/>
      <c r="M18" s="38">
        <f>(L18*6)+(L19*24)</f>
        <v>0</v>
      </c>
    </row>
    <row r="19" spans="1:13" ht="58.8" customHeight="1" x14ac:dyDescent="0.3">
      <c r="A19" s="52"/>
      <c r="B19" s="33"/>
      <c r="C19" s="34"/>
      <c r="D19" s="34"/>
      <c r="E19" s="34"/>
      <c r="F19" s="34"/>
      <c r="G19" s="34"/>
      <c r="H19" s="34"/>
      <c r="I19" s="34"/>
      <c r="J19" s="53" t="s">
        <v>32</v>
      </c>
      <c r="K19" s="36"/>
      <c r="L19" s="64"/>
      <c r="M19" s="40"/>
    </row>
    <row r="20" spans="1:13" ht="35.4" customHeight="1" x14ac:dyDescent="0.3">
      <c r="A20" s="26" t="s">
        <v>25</v>
      </c>
      <c r="B20" s="27" t="s">
        <v>31</v>
      </c>
      <c r="C20" s="28"/>
      <c r="D20" s="28"/>
      <c r="E20" s="28"/>
      <c r="F20" s="28"/>
      <c r="G20" s="28"/>
      <c r="H20" s="28"/>
      <c r="I20" s="29"/>
      <c r="J20" s="36" t="s">
        <v>30</v>
      </c>
      <c r="K20" s="37"/>
      <c r="L20" s="64"/>
      <c r="M20" s="38">
        <f>L20+(L21*24)+(L22*24)+(L23*24)</f>
        <v>0</v>
      </c>
    </row>
    <row r="21" spans="1:13" ht="35.4" customHeight="1" x14ac:dyDescent="0.3">
      <c r="A21" s="26"/>
      <c r="B21" s="30"/>
      <c r="C21" s="31"/>
      <c r="D21" s="31"/>
      <c r="E21" s="31"/>
      <c r="F21" s="31"/>
      <c r="G21" s="31"/>
      <c r="H21" s="31"/>
      <c r="I21" s="32"/>
      <c r="J21" s="36" t="s">
        <v>33</v>
      </c>
      <c r="K21" s="37"/>
      <c r="L21" s="64"/>
      <c r="M21" s="39"/>
    </row>
    <row r="22" spans="1:13" ht="35.4" customHeight="1" x14ac:dyDescent="0.3">
      <c r="A22" s="26"/>
      <c r="B22" s="30"/>
      <c r="C22" s="31"/>
      <c r="D22" s="31"/>
      <c r="E22" s="31"/>
      <c r="F22" s="31"/>
      <c r="G22" s="31"/>
      <c r="H22" s="31"/>
      <c r="I22" s="32"/>
      <c r="J22" s="36" t="s">
        <v>34</v>
      </c>
      <c r="K22" s="37"/>
      <c r="L22" s="64"/>
      <c r="M22" s="39"/>
    </row>
    <row r="23" spans="1:13" ht="35.4" customHeight="1" thickBot="1" x14ac:dyDescent="0.35">
      <c r="A23" s="26"/>
      <c r="B23" s="33"/>
      <c r="C23" s="34"/>
      <c r="D23" s="34"/>
      <c r="E23" s="34"/>
      <c r="F23" s="34"/>
      <c r="G23" s="34"/>
      <c r="H23" s="34"/>
      <c r="I23" s="35"/>
      <c r="J23" s="36" t="s">
        <v>35</v>
      </c>
      <c r="K23" s="37"/>
      <c r="L23" s="65"/>
      <c r="M23" s="40"/>
    </row>
    <row r="24" spans="1:13" ht="27" customHeight="1" x14ac:dyDescent="0.3">
      <c r="M24" s="19">
        <f>SUM(M17:M20)</f>
        <v>0</v>
      </c>
    </row>
  </sheetData>
  <sheetProtection sheet="1" objects="1" scenarios="1"/>
  <mergeCells count="22">
    <mergeCell ref="D3:G3"/>
    <mergeCell ref="I3:M3"/>
    <mergeCell ref="E12:G12"/>
    <mergeCell ref="A15:L15"/>
    <mergeCell ref="M15:M16"/>
    <mergeCell ref="B16:K16"/>
    <mergeCell ref="B3:C3"/>
    <mergeCell ref="B11:C11"/>
    <mergeCell ref="I11:K11"/>
    <mergeCell ref="B17:K17"/>
    <mergeCell ref="A18:A19"/>
    <mergeCell ref="M18:M19"/>
    <mergeCell ref="A20:A23"/>
    <mergeCell ref="M20:M23"/>
    <mergeCell ref="B20:I23"/>
    <mergeCell ref="J20:K20"/>
    <mergeCell ref="J21:K21"/>
    <mergeCell ref="J22:K22"/>
    <mergeCell ref="J23:K23"/>
    <mergeCell ref="B18:I19"/>
    <mergeCell ref="J18:K18"/>
    <mergeCell ref="J19:K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Taula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Oriol Alsina Español</dc:creator>
  <cp:lastModifiedBy>Xavi Soro Artola</cp:lastModifiedBy>
  <dcterms:created xsi:type="dcterms:W3CDTF">2022-05-10T10:38:53Z</dcterms:created>
  <dcterms:modified xsi:type="dcterms:W3CDTF">2025-11-12T15:50:27Z</dcterms:modified>
</cp:coreProperties>
</file>